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060" windowHeight="12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<sst xmlns="http://schemas.openxmlformats.org/spreadsheetml/2006/main" count="96" uniqueCount="89">
  <si>
    <t>TABELLA 1 - Incremento per superficie abitabile (art. 5)</t>
  </si>
  <si>
    <t>Classi di superficie (mq)</t>
  </si>
  <si>
    <t>Alloggi</t>
  </si>
  <si>
    <t>Superficie utile abitabile (mq)</t>
  </si>
  <si>
    <t>Rapporto rispetto al totale Su</t>
  </si>
  <si>
    <t>% Incremento (Art. 5)</t>
  </si>
  <si>
    <t>% Incremento per classi di superficie</t>
  </si>
  <si>
    <t>1)</t>
  </si>
  <si>
    <t>2)</t>
  </si>
  <si>
    <t>3)</t>
  </si>
  <si>
    <t>4) = 3)/Su</t>
  </si>
  <si>
    <t>5)</t>
  </si>
  <si>
    <t>6) = 4) x 5)</t>
  </si>
  <si>
    <t>&lt;= 95</t>
  </si>
  <si>
    <t xml:space="preserve">95&lt;&gt;110 </t>
  </si>
  <si>
    <t>110&lt;&gt;130</t>
  </si>
  <si>
    <t>130&lt;&gt;160</t>
  </si>
  <si>
    <t>&gt;160</t>
  </si>
  <si>
    <t>Incremento 1</t>
  </si>
  <si>
    <t>Totale Su</t>
  </si>
  <si>
    <t xml:space="preserve">Somma </t>
  </si>
  <si>
    <t>+</t>
  </si>
  <si>
    <t>TABELLA 2 - Superfici per servizi e accessori relativi alla parte residenziale (art. 2)</t>
  </si>
  <si>
    <t>Destinazioni</t>
  </si>
  <si>
    <t>Superficie       netta di servizi       e accessori         (mq)</t>
  </si>
  <si>
    <t>TABELLA 3 - Incremento per servizi ed accessori relativi alla parte residenziale</t>
  </si>
  <si>
    <t>Cantinole, soffitte, locali motore ascensore, cabine elettriche, lavatoi comuni, centrali termiche ed altri locali a stretto servzio delle residenze</t>
  </si>
  <si>
    <t>Intervalli di variabilità del rapporto percentuale Snr/Sux100</t>
  </si>
  <si>
    <t>Ipotesi che ricorre          (X)</t>
  </si>
  <si>
    <t>%        Incremento</t>
  </si>
  <si>
    <t>Autorimesse:</t>
  </si>
  <si>
    <t>9)</t>
  </si>
  <si>
    <t>10)</t>
  </si>
  <si>
    <t>11)</t>
  </si>
  <si>
    <t>Singole</t>
  </si>
  <si>
    <t>Collettive</t>
  </si>
  <si>
    <t>&lt;= 50</t>
  </si>
  <si>
    <t>Androni d'ingresso e porticati liberi</t>
  </si>
  <si>
    <t>50&lt;&gt;75</t>
  </si>
  <si>
    <t>Logge e balconi</t>
  </si>
  <si>
    <t>75&lt;&gt;100</t>
  </si>
  <si>
    <t>Snr</t>
  </si>
  <si>
    <t>&gt;100</t>
  </si>
  <si>
    <t>Incremento 2</t>
  </si>
  <si>
    <t>Snr/Sux100 = %</t>
  </si>
  <si>
    <t>TABELLA 4 - Incremento per particolari caratteristiche (art. 7)</t>
  </si>
  <si>
    <t>SUPERFICI RESIDENZIALI E RELATIVI SERVIZI ED ACCESSORI</t>
  </si>
  <si>
    <t>Numero di caratteristiche</t>
  </si>
  <si>
    <t>Ipotesi che ricorre (X)</t>
  </si>
  <si>
    <t>% Incremento</t>
  </si>
  <si>
    <t>Sigla</t>
  </si>
  <si>
    <t>Denominazione</t>
  </si>
  <si>
    <t>Superficie (mq)</t>
  </si>
  <si>
    <t>Su (art.3)</t>
  </si>
  <si>
    <t>Superficie utile abitabile</t>
  </si>
  <si>
    <t>Snr (art.2)</t>
  </si>
  <si>
    <t>Superficie netta non residenziale</t>
  </si>
  <si>
    <t>60% Snr</t>
  </si>
  <si>
    <t>Superficie ragguagliata</t>
  </si>
  <si>
    <t>4=    1+3</t>
  </si>
  <si>
    <t>Sc (art. 2)</t>
  </si>
  <si>
    <t>Superficie complessiva</t>
  </si>
  <si>
    <t>Incremento 3</t>
  </si>
  <si>
    <t xml:space="preserve">SUPERFICI PER ATTIVITA' COMMERCIALI </t>
  </si>
  <si>
    <t>E DIREZIONALI E RELATIVI ACCESSORI</t>
  </si>
  <si>
    <t>=</t>
  </si>
  <si>
    <t>TOTALE INCREMENTI (I=I1+I2+I3)</t>
  </si>
  <si>
    <t>Sn (art.9)</t>
  </si>
  <si>
    <t>Sa (art.9)</t>
  </si>
  <si>
    <t>Superficie accessori</t>
  </si>
  <si>
    <t>60% Sa</t>
  </si>
  <si>
    <t>Classe edificio</t>
  </si>
  <si>
    <t>% Maggiorazione</t>
  </si>
  <si>
    <t>4=  1+3</t>
  </si>
  <si>
    <t>St (art. 2)</t>
  </si>
  <si>
    <t>Superficie totale non residenziale</t>
  </si>
  <si>
    <t>A</t>
  </si>
  <si>
    <t>Costo di costruzione a mq</t>
  </si>
  <si>
    <t>Euro/mq</t>
  </si>
  <si>
    <t>C</t>
  </si>
  <si>
    <t>Costo a mq di costruzione maggiorato (Bx(1+M/100)</t>
  </si>
  <si>
    <t>D</t>
  </si>
  <si>
    <t>Costo di costruzione dell'edificio (Sc+St)xC</t>
  </si>
  <si>
    <t>Euro</t>
  </si>
  <si>
    <t xml:space="preserve"> Inserire le superfici utili abitabili delle unità immobiliari nella riga corrispondente</t>
  </si>
  <si>
    <t>Inserire le superfici nette di servizi e accessori delle u.i. nella riga corrispondente</t>
  </si>
  <si>
    <t>Barrare con "X" la casella interessata</t>
  </si>
  <si>
    <t xml:space="preserve">DETERMINAZIONE DEL COSTO DI COSTRUZIONE </t>
  </si>
  <si>
    <r>
      <t xml:space="preserve">Inserire in costo di costruzione a mq: </t>
    </r>
    <r>
      <rPr>
        <b/>
        <sz val="8"/>
        <rFont val="Times New Roman"/>
        <family val="1"/>
      </rPr>
      <t>€ 233,66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</si>
</sst>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right"/>
      <protection/>
    </xf>
    <xf numFmtId="0" fontId="2" fillId="0" borderId="2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28" xfId="0" applyFont="1" applyBorder="1" applyAlignment="1" applyProtection="1">
      <alignment horizontal="right"/>
      <protection/>
    </xf>
    <xf numFmtId="3" fontId="3" fillId="0" borderId="28" xfId="0" applyNumberFormat="1" applyFont="1" applyFill="1" applyBorder="1" applyAlignment="1" applyProtection="1">
      <alignment horizontal="right"/>
      <protection/>
    </xf>
    <xf numFmtId="3" fontId="3" fillId="0" borderId="28" xfId="0" applyNumberFormat="1" applyFont="1" applyFill="1" applyBorder="1" applyAlignment="1" applyProtection="1">
      <alignment/>
      <protection/>
    </xf>
    <xf numFmtId="0" fontId="3" fillId="2" borderId="29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4" borderId="29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5" fillId="5" borderId="29" xfId="0" applyFont="1" applyFill="1" applyBorder="1" applyAlignment="1">
      <alignment/>
    </xf>
    <xf numFmtId="0" fontId="3" fillId="0" borderId="5" xfId="0" applyFont="1" applyFill="1" applyBorder="1" applyAlignment="1" applyProtection="1">
      <alignment/>
      <protection/>
    </xf>
    <xf numFmtId="2" fontId="3" fillId="2" borderId="7" xfId="0" applyNumberFormat="1" applyFont="1" applyFill="1" applyBorder="1" applyAlignment="1" applyProtection="1">
      <alignment/>
      <protection locked="0"/>
    </xf>
    <xf numFmtId="0" fontId="3" fillId="2" borderId="6" xfId="0" applyFont="1" applyFill="1" applyBorder="1" applyAlignment="1" applyProtection="1">
      <alignment/>
      <protection locked="0"/>
    </xf>
    <xf numFmtId="2" fontId="3" fillId="0" borderId="5" xfId="0" applyNumberFormat="1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2" fontId="3" fillId="2" borderId="14" xfId="0" applyNumberFormat="1" applyFont="1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/>
      <protection locked="0"/>
    </xf>
    <xf numFmtId="2" fontId="3" fillId="0" borderId="15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2" fillId="0" borderId="33" xfId="0" applyNumberFormat="1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5" fillId="0" borderId="4" xfId="0" applyFont="1" applyBorder="1" applyAlignment="1" applyProtection="1">
      <alignment horizontal="justify" vertical="center" wrapText="1"/>
      <protection/>
    </xf>
    <xf numFmtId="2" fontId="3" fillId="4" borderId="5" xfId="0" applyNumberFormat="1" applyFont="1" applyFill="1" applyBorder="1" applyAlignment="1" applyProtection="1">
      <alignment/>
      <protection locked="0"/>
    </xf>
    <xf numFmtId="0" fontId="3" fillId="4" borderId="31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2" fontId="3" fillId="4" borderId="5" xfId="0" applyNumberFormat="1" applyFont="1" applyFill="1" applyBorder="1" applyAlignment="1" applyProtection="1">
      <alignment horizontal="right"/>
      <protection locked="0"/>
    </xf>
    <xf numFmtId="0" fontId="3" fillId="4" borderId="31" xfId="0" applyFont="1" applyFill="1" applyBorder="1" applyAlignment="1" applyProtection="1">
      <alignment horizontal="right"/>
      <protection locked="0"/>
    </xf>
    <xf numFmtId="0" fontId="3" fillId="4" borderId="5" xfId="0" applyFont="1" applyFill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wrapText="1"/>
      <protection/>
    </xf>
    <xf numFmtId="0" fontId="5" fillId="0" borderId="13" xfId="0" applyFont="1" applyBorder="1" applyAlignment="1" applyProtection="1">
      <alignment/>
      <protection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0" fontId="3" fillId="4" borderId="32" xfId="0" applyFont="1" applyFill="1" applyBorder="1" applyAlignment="1" applyProtection="1">
      <alignment horizontal="right"/>
      <protection locked="0"/>
    </xf>
    <xf numFmtId="2" fontId="2" fillId="0" borderId="36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2" fontId="2" fillId="0" borderId="24" xfId="0" applyNumberFormat="1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2" fontId="3" fillId="0" borderId="5" xfId="0" applyNumberFormat="1" applyFont="1" applyFill="1" applyBorder="1" applyAlignment="1" applyProtection="1">
      <alignment horizontal="right" vertical="center"/>
      <protection/>
    </xf>
    <xf numFmtId="2" fontId="3" fillId="0" borderId="5" xfId="0" applyNumberFormat="1" applyFont="1" applyFill="1" applyBorder="1" applyAlignment="1" applyProtection="1">
      <alignment horizontal="right"/>
      <protection/>
    </xf>
    <xf numFmtId="2" fontId="2" fillId="0" borderId="14" xfId="0" applyNumberFormat="1" applyFont="1" applyFill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3" fillId="4" borderId="5" xfId="0" applyNumberFormat="1" applyFont="1" applyFill="1" applyBorder="1" applyAlignment="1" applyProtection="1">
      <alignment horizontal="right" vertical="center"/>
      <protection locked="0"/>
    </xf>
    <xf numFmtId="2" fontId="3" fillId="4" borderId="31" xfId="0" applyNumberFormat="1" applyFont="1" applyFill="1" applyBorder="1" applyAlignment="1" applyProtection="1">
      <alignment horizontal="right"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64" fontId="3" fillId="4" borderId="17" xfId="0" applyNumberFormat="1" applyFont="1" applyFill="1" applyBorder="1" applyAlignment="1" applyProtection="1">
      <alignment horizontal="right" vertical="center"/>
      <protection locked="0"/>
    </xf>
    <xf numFmtId="164" fontId="3" fillId="4" borderId="42" xfId="0" applyNumberFormat="1" applyFont="1" applyFill="1" applyBorder="1" applyAlignment="1" applyProtection="1">
      <alignment horizontal="right"/>
      <protection locked="0"/>
    </xf>
    <xf numFmtId="164" fontId="3" fillId="4" borderId="43" xfId="0" applyNumberFormat="1" applyFont="1" applyFill="1" applyBorder="1" applyAlignment="1" applyProtection="1">
      <alignment horizontal="right"/>
      <protection locked="0"/>
    </xf>
    <xf numFmtId="164" fontId="3" fillId="4" borderId="44" xfId="0" applyNumberFormat="1" applyFont="1" applyFill="1" applyBorder="1" applyAlignment="1" applyProtection="1">
      <alignment horizontal="right"/>
      <protection locked="0"/>
    </xf>
    <xf numFmtId="4" fontId="3" fillId="5" borderId="45" xfId="0" applyNumberFormat="1" applyFont="1" applyFill="1" applyBorder="1" applyAlignment="1" applyProtection="1">
      <alignment/>
      <protection locked="0"/>
    </xf>
    <xf numFmtId="4" fontId="3" fillId="5" borderId="16" xfId="0" applyNumberFormat="1" applyFont="1" applyFill="1" applyBorder="1" applyAlignment="1" applyProtection="1">
      <alignment/>
      <protection locked="0"/>
    </xf>
    <xf numFmtId="4" fontId="3" fillId="5" borderId="30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8" xfId="0" applyNumberFormat="1" applyFont="1" applyBorder="1" applyAlignment="1" applyProtection="1">
      <alignment/>
      <protection/>
    </xf>
    <xf numFmtId="4" fontId="3" fillId="0" borderId="20" xfId="0" applyNumberFormat="1" applyFont="1" applyBorder="1" applyAlignment="1" applyProtection="1">
      <alignment/>
      <protection/>
    </xf>
    <xf numFmtId="4" fontId="2" fillId="0" borderId="33" xfId="0" applyNumberFormat="1" applyFont="1" applyFill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2" fontId="3" fillId="0" borderId="7" xfId="0" applyNumberFormat="1" applyFont="1" applyFill="1" applyBorder="1" applyAlignment="1" applyProtection="1">
      <alignment horizontal="right"/>
      <protection/>
    </xf>
    <xf numFmtId="2" fontId="3" fillId="0" borderId="46" xfId="0" applyNumberFormat="1" applyFont="1" applyFill="1" applyBorder="1" applyAlignment="1" applyProtection="1">
      <alignment horizontal="right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34">
      <selection activeCell="C50" sqref="C50"/>
    </sheetView>
  </sheetViews>
  <sheetFormatPr defaultColWidth="9.140625" defaultRowHeight="12.75"/>
  <cols>
    <col min="1" max="1" width="2.00390625" style="0" customWidth="1"/>
    <col min="3" max="3" width="7.421875" style="0" customWidth="1"/>
    <col min="4" max="4" width="12.140625" style="0" customWidth="1"/>
    <col min="6" max="6" width="2.28125" style="0" customWidth="1"/>
    <col min="7" max="7" width="2.421875" style="0" customWidth="1"/>
    <col min="8" max="8" width="10.421875" style="0" customWidth="1"/>
    <col min="10" max="10" width="5.421875" style="0" customWidth="1"/>
    <col min="11" max="11" width="5.00390625" style="0" customWidth="1"/>
    <col min="12" max="12" width="7.28125" style="0" customWidth="1"/>
    <col min="13" max="13" width="7.421875" style="0" customWidth="1"/>
  </cols>
  <sheetData>
    <row r="1" spans="2:13" ht="12.75">
      <c r="B1" s="3" t="s">
        <v>87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2:13" ht="13.5" thickBot="1">
      <c r="B2" s="6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33.75">
      <c r="A3" s="1"/>
      <c r="B3" s="94" t="s">
        <v>1</v>
      </c>
      <c r="C3" s="95"/>
      <c r="D3" s="8" t="s">
        <v>2</v>
      </c>
      <c r="E3" s="96" t="s">
        <v>3</v>
      </c>
      <c r="F3" s="97"/>
      <c r="G3" s="98" t="s">
        <v>4</v>
      </c>
      <c r="H3" s="99"/>
      <c r="I3" s="8" t="s">
        <v>5</v>
      </c>
      <c r="J3" s="98" t="s">
        <v>6</v>
      </c>
      <c r="K3" s="100"/>
      <c r="L3" s="10"/>
      <c r="M3" s="10"/>
    </row>
    <row r="4" spans="1:13" ht="12.75">
      <c r="A4" s="2"/>
      <c r="B4" s="101" t="s">
        <v>7</v>
      </c>
      <c r="C4" s="102"/>
      <c r="D4" s="13" t="s">
        <v>8</v>
      </c>
      <c r="E4" s="103" t="s">
        <v>9</v>
      </c>
      <c r="F4" s="104"/>
      <c r="G4" s="102" t="s">
        <v>10</v>
      </c>
      <c r="H4" s="105"/>
      <c r="I4" s="13" t="s">
        <v>11</v>
      </c>
      <c r="J4" s="102" t="s">
        <v>12</v>
      </c>
      <c r="K4" s="106"/>
      <c r="L4" s="15"/>
      <c r="M4" s="15"/>
    </row>
    <row r="5" spans="2:13" ht="12.75">
      <c r="B5" s="107" t="s">
        <v>13</v>
      </c>
      <c r="C5" s="105"/>
      <c r="D5" s="17"/>
      <c r="E5" s="91"/>
      <c r="F5" s="92"/>
      <c r="G5" s="93">
        <f>IF(E5=0,"",IF(E5&gt;1,(E5/E10)))</f>
      </c>
      <c r="H5" s="90"/>
      <c r="I5" s="18">
        <v>0</v>
      </c>
      <c r="J5" s="93">
        <f>IF($E5=0,"",IF($E5&gt;0,($G5*$I5)))</f>
      </c>
      <c r="K5" s="108"/>
      <c r="L5" s="5"/>
      <c r="M5" s="5"/>
    </row>
    <row r="6" spans="2:13" ht="12.75">
      <c r="B6" s="107" t="s">
        <v>14</v>
      </c>
      <c r="C6" s="105"/>
      <c r="D6" s="17"/>
      <c r="E6" s="91"/>
      <c r="F6" s="92"/>
      <c r="G6" s="93">
        <f>IF(E6=0,"",IF(E6&gt;1,(E6/E10)))</f>
      </c>
      <c r="H6" s="90"/>
      <c r="I6" s="18">
        <v>5</v>
      </c>
      <c r="J6" s="93">
        <f>IF($E6=0,"",IF($E6&gt;0,($G6*$I6)))</f>
      </c>
      <c r="K6" s="108"/>
      <c r="L6" s="5"/>
      <c r="M6" s="5"/>
    </row>
    <row r="7" spans="2:13" ht="12.75">
      <c r="B7" s="107" t="s">
        <v>15</v>
      </c>
      <c r="C7" s="105"/>
      <c r="D7" s="17"/>
      <c r="E7" s="91"/>
      <c r="F7" s="92"/>
      <c r="G7" s="93">
        <f>IF(E7=0,"",IF(E7&gt;1,(E7/E10)))</f>
      </c>
      <c r="H7" s="90"/>
      <c r="I7" s="18">
        <v>15</v>
      </c>
      <c r="J7" s="93">
        <f>IF($E7=0,"",IF($E7&gt;0,($G7*$I7)))</f>
      </c>
      <c r="K7" s="108"/>
      <c r="L7" s="5"/>
      <c r="M7" s="5"/>
    </row>
    <row r="8" spans="2:13" ht="12.75">
      <c r="B8" s="107" t="s">
        <v>16</v>
      </c>
      <c r="C8" s="105"/>
      <c r="D8" s="17"/>
      <c r="E8" s="91"/>
      <c r="F8" s="92"/>
      <c r="G8" s="93">
        <f>IF(E8=0,"",IF(E8&gt;1,(E8/E10)))</f>
      </c>
      <c r="H8" s="90"/>
      <c r="I8" s="18">
        <v>30</v>
      </c>
      <c r="J8" s="93">
        <f>IF($E8=0,"",IF($E8&gt;0,($G8*$I8)))</f>
      </c>
      <c r="K8" s="108"/>
      <c r="L8" s="5"/>
      <c r="M8" s="5"/>
    </row>
    <row r="9" spans="2:13" ht="13.5" thickBot="1">
      <c r="B9" s="109" t="s">
        <v>17</v>
      </c>
      <c r="C9" s="110"/>
      <c r="D9" s="19"/>
      <c r="E9" s="111"/>
      <c r="F9" s="112"/>
      <c r="G9" s="113">
        <f>IF(E9=0,"",IF(E9&gt;1,(E9/E10)))</f>
      </c>
      <c r="H9" s="114"/>
      <c r="I9" s="20">
        <v>50</v>
      </c>
      <c r="J9" s="113">
        <f>IF($E9=0,"",IF($E9&gt;0,($G9*$I9)))</f>
      </c>
      <c r="K9" s="115"/>
      <c r="L9" s="116" t="s">
        <v>18</v>
      </c>
      <c r="M9" s="117"/>
    </row>
    <row r="10" spans="2:13" ht="13.5" thickBot="1">
      <c r="B10" s="5"/>
      <c r="C10" s="5"/>
      <c r="D10" s="21" t="s">
        <v>19</v>
      </c>
      <c r="E10" s="118">
        <f>SUM(E5:E9)</f>
        <v>0</v>
      </c>
      <c r="F10" s="119"/>
      <c r="G10" s="22"/>
      <c r="H10" s="5"/>
      <c r="I10" s="5"/>
      <c r="J10" s="4"/>
      <c r="K10" s="21" t="s">
        <v>20</v>
      </c>
      <c r="L10" s="118">
        <f>SUM(J5:J9)</f>
        <v>0</v>
      </c>
      <c r="M10" s="120"/>
    </row>
    <row r="11" spans="2:13" ht="2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121" t="s">
        <v>21</v>
      </c>
      <c r="M11" s="121"/>
    </row>
    <row r="12" spans="2:13" ht="22.5" customHeight="1" thickBot="1">
      <c r="B12" s="122" t="s">
        <v>22</v>
      </c>
      <c r="C12" s="123"/>
      <c r="D12" s="123"/>
      <c r="E12" s="123"/>
      <c r="F12" s="123"/>
      <c r="G12" s="5"/>
      <c r="H12" s="5"/>
      <c r="I12" s="5"/>
      <c r="J12" s="5"/>
      <c r="K12" s="5"/>
      <c r="L12" s="23"/>
      <c r="M12" s="5"/>
    </row>
    <row r="13" spans="2:13" ht="43.5" customHeight="1" thickBot="1">
      <c r="B13" s="124" t="s">
        <v>23</v>
      </c>
      <c r="C13" s="125"/>
      <c r="D13" s="125"/>
      <c r="E13" s="98" t="s">
        <v>24</v>
      </c>
      <c r="F13" s="100"/>
      <c r="G13" s="5"/>
      <c r="H13" s="126" t="s">
        <v>25</v>
      </c>
      <c r="I13" s="127"/>
      <c r="J13" s="127"/>
      <c r="K13" s="127"/>
      <c r="L13" s="23"/>
      <c r="M13" s="5"/>
    </row>
    <row r="14" spans="2:13" ht="44.25" customHeight="1">
      <c r="B14" s="128" t="s">
        <v>26</v>
      </c>
      <c r="C14" s="105"/>
      <c r="D14" s="105"/>
      <c r="E14" s="129"/>
      <c r="F14" s="130"/>
      <c r="G14" s="24"/>
      <c r="H14" s="7" t="s">
        <v>27</v>
      </c>
      <c r="I14" s="9" t="s">
        <v>28</v>
      </c>
      <c r="J14" s="98" t="s">
        <v>29</v>
      </c>
      <c r="K14" s="100"/>
      <c r="L14" s="23"/>
      <c r="M14" s="5"/>
    </row>
    <row r="15" spans="2:13" ht="12.75">
      <c r="B15" s="131" t="s">
        <v>30</v>
      </c>
      <c r="C15" s="132"/>
      <c r="D15" s="132"/>
      <c r="E15" s="133"/>
      <c r="F15" s="134"/>
      <c r="G15" s="5"/>
      <c r="H15" s="11" t="s">
        <v>31</v>
      </c>
      <c r="I15" s="14" t="s">
        <v>32</v>
      </c>
      <c r="J15" s="102" t="s">
        <v>33</v>
      </c>
      <c r="K15" s="136"/>
      <c r="L15" s="23"/>
      <c r="M15" s="5"/>
    </row>
    <row r="16" spans="2:13" ht="12.75">
      <c r="B16" s="25" t="s">
        <v>34</v>
      </c>
      <c r="C16" s="26"/>
      <c r="D16" s="27" t="s">
        <v>35</v>
      </c>
      <c r="E16" s="135"/>
      <c r="F16" s="134"/>
      <c r="G16" s="5"/>
      <c r="H16" s="11" t="s">
        <v>36</v>
      </c>
      <c r="I16" s="28">
        <f>IF(E21&lt;=50,"X",IF(E21&gt;50,""))</f>
      </c>
      <c r="J16" s="102">
        <v>0</v>
      </c>
      <c r="K16" s="136"/>
      <c r="L16" s="23"/>
      <c r="M16" s="5"/>
    </row>
    <row r="17" spans="2:13" ht="12.75">
      <c r="B17" s="137" t="s">
        <v>37</v>
      </c>
      <c r="C17" s="105"/>
      <c r="D17" s="105"/>
      <c r="E17" s="133"/>
      <c r="F17" s="134"/>
      <c r="G17" s="5"/>
      <c r="H17" s="11" t="s">
        <v>38</v>
      </c>
      <c r="I17" s="28">
        <f>IF(E21&lt;=50,"",IF(E21&lt;=75,"X",IF(E21&gt;75,"")))</f>
      </c>
      <c r="J17" s="102">
        <v>10</v>
      </c>
      <c r="K17" s="136"/>
      <c r="L17" s="23"/>
      <c r="M17" s="5"/>
    </row>
    <row r="18" spans="2:13" ht="13.5" thickBot="1">
      <c r="B18" s="138" t="s">
        <v>39</v>
      </c>
      <c r="C18" s="110"/>
      <c r="D18" s="110"/>
      <c r="E18" s="139"/>
      <c r="F18" s="140"/>
      <c r="G18" s="5"/>
      <c r="H18" s="11" t="s">
        <v>40</v>
      </c>
      <c r="I18" s="28">
        <f>IF(E21&lt;75,"",IF(E21&lt;=100,"X",IF(E21&gt;100,"")))</f>
      </c>
      <c r="J18" s="102">
        <v>20</v>
      </c>
      <c r="K18" s="136"/>
      <c r="L18" s="23"/>
      <c r="M18" s="5"/>
    </row>
    <row r="19" spans="2:13" ht="13.5" customHeight="1" thickBot="1">
      <c r="B19" s="4"/>
      <c r="C19" s="4"/>
      <c r="D19" s="21" t="s">
        <v>41</v>
      </c>
      <c r="E19" s="141">
        <f>SUM(E14:E18)</f>
        <v>0</v>
      </c>
      <c r="F19" s="142"/>
      <c r="G19" s="5"/>
      <c r="H19" s="29" t="s">
        <v>42</v>
      </c>
      <c r="I19" s="30">
        <f>IF(E10=0,"",IF(E19=0,"",IF(E21&lt;100,"",IF(E21&gt;100,"X",))))</f>
      </c>
      <c r="J19" s="143">
        <v>30</v>
      </c>
      <c r="K19" s="144"/>
      <c r="L19" s="116" t="s">
        <v>43</v>
      </c>
      <c r="M19" s="117"/>
    </row>
    <row r="20" spans="2:13" ht="12.75" customHeight="1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118">
        <f>IF(I16="X",J16,IF(I17="X",J17,IF(I18="X",J18,IF(I19="X",J19,IF(I20=0,"")))))</f>
      </c>
      <c r="M20" s="119"/>
    </row>
    <row r="21" spans="2:13" ht="13.5" thickBot="1">
      <c r="B21" s="5"/>
      <c r="C21" s="32"/>
      <c r="D21" s="33" t="s">
        <v>44</v>
      </c>
      <c r="E21" s="145">
        <f>IF(E10=0,"",IF(E19=0,"",IF(E19&gt;0,E19/E10*100)))</f>
      </c>
      <c r="F21" s="146"/>
      <c r="G21" s="34"/>
      <c r="H21" s="5"/>
      <c r="I21" s="5"/>
      <c r="J21" s="5"/>
      <c r="K21" s="5"/>
      <c r="L21" s="147" t="s">
        <v>21</v>
      </c>
      <c r="M21" s="147"/>
    </row>
    <row r="22" spans="2:13" ht="19.5" customHeight="1" thickBot="1">
      <c r="B22" s="5"/>
      <c r="C22" s="32"/>
      <c r="D22" s="36"/>
      <c r="E22" s="37"/>
      <c r="F22" s="37"/>
      <c r="G22" s="34"/>
      <c r="H22" s="148" t="s">
        <v>45</v>
      </c>
      <c r="I22" s="149"/>
      <c r="J22" s="150"/>
      <c r="K22" s="150"/>
      <c r="L22" s="38"/>
      <c r="M22" s="35"/>
    </row>
    <row r="23" spans="2:13" ht="32.25" customHeight="1" thickBot="1">
      <c r="B23" s="148" t="s">
        <v>46</v>
      </c>
      <c r="C23" s="149"/>
      <c r="D23" s="149"/>
      <c r="E23" s="149"/>
      <c r="F23" s="151"/>
      <c r="G23" s="5"/>
      <c r="H23" s="7" t="s">
        <v>47</v>
      </c>
      <c r="I23" s="9" t="s">
        <v>48</v>
      </c>
      <c r="J23" s="98" t="s">
        <v>49</v>
      </c>
      <c r="K23" s="100"/>
      <c r="L23" s="39"/>
      <c r="M23" s="5"/>
    </row>
    <row r="24" spans="2:13" ht="14.25" customHeight="1">
      <c r="B24" s="124" t="s">
        <v>50</v>
      </c>
      <c r="C24" s="152"/>
      <c r="D24" s="40" t="s">
        <v>51</v>
      </c>
      <c r="E24" s="153" t="s">
        <v>52</v>
      </c>
      <c r="F24" s="154"/>
      <c r="G24" s="5"/>
      <c r="H24" s="16">
        <v>0</v>
      </c>
      <c r="I24" s="41"/>
      <c r="J24" s="155">
        <v>0</v>
      </c>
      <c r="K24" s="156"/>
      <c r="L24" s="39"/>
      <c r="M24" s="5"/>
    </row>
    <row r="25" spans="2:13" ht="21" customHeight="1">
      <c r="B25" s="11">
        <v>1</v>
      </c>
      <c r="C25" s="12" t="s">
        <v>53</v>
      </c>
      <c r="D25" s="42" t="s">
        <v>54</v>
      </c>
      <c r="E25" s="157">
        <f>E10</f>
        <v>0</v>
      </c>
      <c r="F25" s="108"/>
      <c r="G25" s="5"/>
      <c r="H25" s="16">
        <v>1</v>
      </c>
      <c r="I25" s="41"/>
      <c r="J25" s="155">
        <v>10</v>
      </c>
      <c r="K25" s="156"/>
      <c r="L25" s="39"/>
      <c r="M25" s="5"/>
    </row>
    <row r="26" spans="2:13" ht="31.5" customHeight="1">
      <c r="B26" s="11">
        <v>2</v>
      </c>
      <c r="C26" s="12" t="s">
        <v>55</v>
      </c>
      <c r="D26" s="42" t="s">
        <v>56</v>
      </c>
      <c r="E26" s="157">
        <f>E19</f>
        <v>0</v>
      </c>
      <c r="F26" s="108"/>
      <c r="G26" s="5"/>
      <c r="H26" s="16">
        <v>2</v>
      </c>
      <c r="I26" s="41"/>
      <c r="J26" s="155">
        <v>20</v>
      </c>
      <c r="K26" s="156"/>
      <c r="L26" s="39"/>
      <c r="M26" s="5"/>
    </row>
    <row r="27" spans="2:13" ht="26.25" customHeight="1">
      <c r="B27" s="11">
        <v>3</v>
      </c>
      <c r="C27" s="12" t="s">
        <v>57</v>
      </c>
      <c r="D27" s="42" t="s">
        <v>58</v>
      </c>
      <c r="E27" s="158">
        <f>E26*60%</f>
        <v>0</v>
      </c>
      <c r="F27" s="108"/>
      <c r="G27" s="5"/>
      <c r="H27" s="16">
        <v>3</v>
      </c>
      <c r="I27" s="41"/>
      <c r="J27" s="155">
        <v>30</v>
      </c>
      <c r="K27" s="156"/>
      <c r="L27" s="39"/>
      <c r="M27" s="5"/>
    </row>
    <row r="28" spans="2:13" ht="27.75" customHeight="1" thickBot="1">
      <c r="B28" s="43" t="s">
        <v>59</v>
      </c>
      <c r="C28" s="31" t="s">
        <v>60</v>
      </c>
      <c r="D28" s="44" t="s">
        <v>61</v>
      </c>
      <c r="E28" s="159">
        <f>SUM(E25,E27)</f>
        <v>0</v>
      </c>
      <c r="F28" s="160"/>
      <c r="G28" s="5"/>
      <c r="H28" s="16">
        <v>4</v>
      </c>
      <c r="I28" s="41"/>
      <c r="J28" s="155">
        <v>40</v>
      </c>
      <c r="K28" s="156"/>
      <c r="L28" s="39"/>
      <c r="M28" s="5"/>
    </row>
    <row r="29" spans="2:13" ht="13.5" thickBot="1">
      <c r="B29" s="5"/>
      <c r="C29" s="5"/>
      <c r="D29" s="5"/>
      <c r="E29" s="5"/>
      <c r="F29" s="5"/>
      <c r="G29" s="5"/>
      <c r="H29" s="45">
        <v>5</v>
      </c>
      <c r="I29" s="46"/>
      <c r="J29" s="161">
        <v>50</v>
      </c>
      <c r="K29" s="162"/>
      <c r="L29" s="116" t="s">
        <v>62</v>
      </c>
      <c r="M29" s="163"/>
    </row>
    <row r="30" spans="2:13" ht="10.5" customHeight="1" thickBot="1">
      <c r="B30" s="164" t="s">
        <v>63</v>
      </c>
      <c r="C30" s="165"/>
      <c r="D30" s="165"/>
      <c r="E30" s="165"/>
      <c r="F30" s="5"/>
      <c r="G30" s="5"/>
      <c r="H30" s="47"/>
      <c r="I30" s="47"/>
      <c r="J30" s="47"/>
      <c r="K30" s="47"/>
      <c r="L30" s="118">
        <f>IF(I24="X",J24,IF(I25="X",J25,IF(I26="X",J26,IF(I27="X",J27,IF(I28="X",J28,IF(I29="X",J29,IF(I30=0,"")))))))</f>
      </c>
      <c r="M30" s="119"/>
    </row>
    <row r="31" spans="2:13" ht="11.25" customHeight="1" thickBot="1">
      <c r="B31" s="48" t="s">
        <v>64</v>
      </c>
      <c r="C31" s="49"/>
      <c r="D31" s="49"/>
      <c r="E31" s="49"/>
      <c r="F31" s="5"/>
      <c r="G31" s="5"/>
      <c r="H31" s="34"/>
      <c r="I31" s="34"/>
      <c r="J31" s="34"/>
      <c r="K31" s="34"/>
      <c r="L31" s="166" t="s">
        <v>65</v>
      </c>
      <c r="M31" s="167"/>
    </row>
    <row r="32" spans="2:13" ht="11.25" customHeight="1" thickBot="1">
      <c r="B32" s="124" t="s">
        <v>50</v>
      </c>
      <c r="C32" s="152"/>
      <c r="D32" s="40" t="s">
        <v>51</v>
      </c>
      <c r="E32" s="153" t="s">
        <v>52</v>
      </c>
      <c r="F32" s="154"/>
      <c r="G32" s="5"/>
      <c r="H32" s="50"/>
      <c r="I32" s="50"/>
      <c r="J32" s="50"/>
      <c r="K32" s="21" t="s">
        <v>66</v>
      </c>
      <c r="L32" s="118">
        <f>SUM(L10,L20,L30)</f>
        <v>0</v>
      </c>
      <c r="M32" s="119"/>
    </row>
    <row r="33" spans="2:13" ht="33" customHeight="1">
      <c r="B33" s="11">
        <v>1</v>
      </c>
      <c r="C33" s="12" t="s">
        <v>67</v>
      </c>
      <c r="D33" s="42" t="s">
        <v>56</v>
      </c>
      <c r="E33" s="168"/>
      <c r="F33" s="169"/>
      <c r="G33" s="5"/>
      <c r="H33" s="5"/>
      <c r="I33" s="5"/>
      <c r="J33" s="4"/>
      <c r="K33" s="4"/>
      <c r="L33" s="51"/>
      <c r="M33" s="4"/>
    </row>
    <row r="34" spans="2:13" ht="12.75">
      <c r="B34" s="170">
        <v>2</v>
      </c>
      <c r="C34" s="172" t="s">
        <v>68</v>
      </c>
      <c r="D34" s="174" t="s">
        <v>69</v>
      </c>
      <c r="E34" s="176"/>
      <c r="F34" s="177"/>
      <c r="G34" s="5"/>
      <c r="H34" s="5"/>
      <c r="I34" s="5"/>
      <c r="J34" s="4"/>
      <c r="K34" s="52"/>
      <c r="L34" s="4"/>
      <c r="M34" s="4"/>
    </row>
    <row r="35" spans="2:13" ht="8.25" customHeight="1" thickBot="1">
      <c r="B35" s="171"/>
      <c r="C35" s="173"/>
      <c r="D35" s="175"/>
      <c r="E35" s="178"/>
      <c r="F35" s="179"/>
      <c r="G35" s="5"/>
      <c r="H35" s="5"/>
      <c r="I35" s="53"/>
      <c r="J35" s="4"/>
      <c r="K35" s="4"/>
      <c r="L35" s="4"/>
      <c r="M35" s="4"/>
    </row>
    <row r="36" spans="2:13" ht="22.5" customHeight="1">
      <c r="B36" s="11">
        <v>3</v>
      </c>
      <c r="C36" s="12" t="s">
        <v>70</v>
      </c>
      <c r="D36" s="42" t="s">
        <v>58</v>
      </c>
      <c r="E36" s="189">
        <f>IF(E34=0,"",IF(E34&gt;0,60%*E34))</f>
      </c>
      <c r="F36" s="190"/>
      <c r="G36" s="5"/>
      <c r="H36" s="5"/>
      <c r="I36" s="54"/>
      <c r="J36" s="191" t="s">
        <v>71</v>
      </c>
      <c r="K36" s="192"/>
      <c r="L36" s="193" t="s">
        <v>72</v>
      </c>
      <c r="M36" s="194"/>
    </row>
    <row r="37" spans="2:13" ht="35.25" customHeight="1" thickBot="1">
      <c r="B37" s="43" t="s">
        <v>73</v>
      </c>
      <c r="C37" s="31" t="s">
        <v>74</v>
      </c>
      <c r="D37" s="44" t="s">
        <v>75</v>
      </c>
      <c r="E37" s="159" t="str">
        <f>IF(E33=0,"0.00",IF(E33&gt;0,SUM(E33,E36)))</f>
        <v>0.00</v>
      </c>
      <c r="F37" s="195"/>
      <c r="G37" s="5"/>
      <c r="H37" s="5"/>
      <c r="I37" s="5"/>
      <c r="J37" s="55" t="str">
        <f>IF(L32&lt;=5,"I",IF(L32&lt;=10,"II",IF(L32&lt;=15,"III",IF(L32&lt;=20,"IV",IF(L32&lt;=25,"V",IF(L32&lt;=30,"VI",IF(L32&gt;30,"")))))))</f>
        <v>I</v>
      </c>
      <c r="K37" s="56">
        <f>IF(L32&lt;=30,"",IF(L32&lt;=35,"VII",IF(L32&lt;=40,"VIII",IF(L32&lt;=45,"IX",IF(L32&lt;=50,"X",IF(L32&gt;50,"XI"))))))</f>
      </c>
      <c r="L37" s="57" t="str">
        <f>IF(L32&gt;30,"",IF(J37="I","0",IF(J37="II","5",IF(J37="III","10",IF(J37="IV","15",IF(J37="V","20",IF(J37="VI","25")))))))</f>
        <v>0</v>
      </c>
      <c r="M37" s="58">
        <f>IF(L32&lt;=30,"",IF(K37="VI","25",IF(K37="VII","30",IF(K37="VIII","35",IF(K37="IX","40",IF(K37="X","45",IF(K37="XI","50")))))))</f>
      </c>
    </row>
    <row r="38" spans="2:13" ht="13.5" thickBot="1">
      <c r="B38" s="59"/>
      <c r="C38" s="59"/>
      <c r="D38" s="60"/>
      <c r="E38" s="61"/>
      <c r="F38" s="34"/>
      <c r="G38" s="5"/>
      <c r="H38" s="5"/>
      <c r="I38" s="5"/>
      <c r="J38" s="5"/>
      <c r="K38" s="5"/>
      <c r="L38" s="5"/>
      <c r="M38" s="5"/>
    </row>
    <row r="39" spans="2:13" ht="12.75">
      <c r="B39" s="62" t="s">
        <v>76</v>
      </c>
      <c r="C39" s="63" t="s">
        <v>77</v>
      </c>
      <c r="D39" s="64"/>
      <c r="E39" s="64"/>
      <c r="F39" s="64"/>
      <c r="G39" s="64"/>
      <c r="H39" s="64"/>
      <c r="I39" s="65"/>
      <c r="J39" s="66" t="s">
        <v>78</v>
      </c>
      <c r="K39" s="180"/>
      <c r="L39" s="181"/>
      <c r="M39" s="182"/>
    </row>
    <row r="40" spans="2:13" ht="13.5" thickBot="1">
      <c r="B40" s="67" t="s">
        <v>79</v>
      </c>
      <c r="C40" s="68" t="s">
        <v>80</v>
      </c>
      <c r="D40" s="69"/>
      <c r="E40" s="69"/>
      <c r="F40" s="69"/>
      <c r="G40" s="69"/>
      <c r="H40" s="70"/>
      <c r="I40" s="71"/>
      <c r="J40" s="72" t="s">
        <v>78</v>
      </c>
      <c r="K40" s="183">
        <f>IF(L32&gt;30,K39*(1+M37/100),IF(L32&lt;=30,K39*(1+L37/100)))</f>
        <v>0</v>
      </c>
      <c r="L40" s="184"/>
      <c r="M40" s="185"/>
    </row>
    <row r="41" spans="2:13" ht="13.5" thickBot="1">
      <c r="B41" s="73" t="s">
        <v>81</v>
      </c>
      <c r="C41" s="74" t="s">
        <v>82</v>
      </c>
      <c r="D41" s="75"/>
      <c r="E41" s="75"/>
      <c r="F41" s="75"/>
      <c r="G41" s="75"/>
      <c r="H41" s="75"/>
      <c r="I41" s="76"/>
      <c r="J41" s="77" t="s">
        <v>83</v>
      </c>
      <c r="K41" s="186">
        <f>(E28+E37)*K40</f>
        <v>0</v>
      </c>
      <c r="L41" s="187"/>
      <c r="M41" s="188"/>
    </row>
    <row r="42" spans="2:13" ht="5.25" customHeight="1" thickBot="1">
      <c r="B42" s="5"/>
      <c r="C42" s="5"/>
      <c r="D42" s="5"/>
      <c r="E42" s="5"/>
      <c r="F42" s="5"/>
      <c r="G42" s="5"/>
      <c r="H42" s="5"/>
      <c r="I42" s="78"/>
      <c r="J42" s="79"/>
      <c r="K42" s="80"/>
      <c r="L42" s="81"/>
      <c r="M42" s="81"/>
    </row>
    <row r="43" spans="2:13" ht="13.5" thickBot="1">
      <c r="B43" s="82"/>
      <c r="C43" s="83" t="s">
        <v>84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2:13" ht="3.75" customHeight="1" thickBot="1">
      <c r="B44" s="85"/>
      <c r="C44" s="86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2:13" ht="13.5" thickBot="1">
      <c r="B45" s="87"/>
      <c r="C45" s="83" t="s">
        <v>85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2:13" ht="3.75" customHeight="1" thickBot="1">
      <c r="B46" s="85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2:13" ht="13.5" thickBot="1">
      <c r="B47" s="88"/>
      <c r="C47" s="83" t="s">
        <v>86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2:13" ht="3.75" customHeight="1" thickBot="1">
      <c r="B48" s="83"/>
      <c r="C48" s="83"/>
      <c r="D48" s="83"/>
      <c r="E48" s="83"/>
      <c r="F48" s="83"/>
      <c r="G48" s="84"/>
      <c r="H48" s="84"/>
      <c r="I48" s="84"/>
      <c r="J48" s="84"/>
      <c r="K48" s="84"/>
      <c r="L48" s="84"/>
      <c r="M48" s="84"/>
    </row>
    <row r="49" spans="2:13" ht="13.5" thickBot="1">
      <c r="B49" s="89"/>
      <c r="C49" s="83" t="s">
        <v>88</v>
      </c>
      <c r="D49" s="83"/>
      <c r="E49" s="83"/>
      <c r="F49" s="83"/>
      <c r="G49" s="84"/>
      <c r="H49" s="84"/>
      <c r="I49" s="84"/>
      <c r="J49" s="84"/>
      <c r="K49" s="84"/>
      <c r="L49" s="84"/>
      <c r="M49" s="84"/>
    </row>
  </sheetData>
  <mergeCells count="89">
    <mergeCell ref="K39:M39"/>
    <mergeCell ref="K40:M40"/>
    <mergeCell ref="K41:M41"/>
    <mergeCell ref="E36:F36"/>
    <mergeCell ref="J36:K36"/>
    <mergeCell ref="L36:M36"/>
    <mergeCell ref="E37:F37"/>
    <mergeCell ref="E33:F33"/>
    <mergeCell ref="B34:B35"/>
    <mergeCell ref="C34:C35"/>
    <mergeCell ref="D34:D35"/>
    <mergeCell ref="E34:F35"/>
    <mergeCell ref="B30:E30"/>
    <mergeCell ref="L30:M30"/>
    <mergeCell ref="L31:M31"/>
    <mergeCell ref="B32:C32"/>
    <mergeCell ref="E32:F32"/>
    <mergeCell ref="L32:M32"/>
    <mergeCell ref="E28:F28"/>
    <mergeCell ref="J28:K28"/>
    <mergeCell ref="J29:K29"/>
    <mergeCell ref="L29:M29"/>
    <mergeCell ref="E26:F26"/>
    <mergeCell ref="J26:K26"/>
    <mergeCell ref="E27:F27"/>
    <mergeCell ref="J27:K27"/>
    <mergeCell ref="B24:C24"/>
    <mergeCell ref="E24:F24"/>
    <mergeCell ref="J24:K24"/>
    <mergeCell ref="E25:F25"/>
    <mergeCell ref="J25:K25"/>
    <mergeCell ref="E21:F21"/>
    <mergeCell ref="L21:M21"/>
    <mergeCell ref="H22:K22"/>
    <mergeCell ref="B23:F23"/>
    <mergeCell ref="J23:K23"/>
    <mergeCell ref="E19:F19"/>
    <mergeCell ref="J19:K19"/>
    <mergeCell ref="L19:M19"/>
    <mergeCell ref="L20:M20"/>
    <mergeCell ref="B17:D17"/>
    <mergeCell ref="E17:F17"/>
    <mergeCell ref="J17:K17"/>
    <mergeCell ref="B18:D18"/>
    <mergeCell ref="E18:F18"/>
    <mergeCell ref="J18:K18"/>
    <mergeCell ref="B14:D14"/>
    <mergeCell ref="E14:F14"/>
    <mergeCell ref="J14:K14"/>
    <mergeCell ref="B15:D15"/>
    <mergeCell ref="E15:F16"/>
    <mergeCell ref="J15:K15"/>
    <mergeCell ref="J16:K16"/>
    <mergeCell ref="B12:F12"/>
    <mergeCell ref="B13:D13"/>
    <mergeCell ref="E13:F13"/>
    <mergeCell ref="H13:K13"/>
    <mergeCell ref="L9:M9"/>
    <mergeCell ref="E10:F10"/>
    <mergeCell ref="L10:M10"/>
    <mergeCell ref="L11:M11"/>
    <mergeCell ref="B9:C9"/>
    <mergeCell ref="E9:F9"/>
    <mergeCell ref="G9:H9"/>
    <mergeCell ref="J9:K9"/>
    <mergeCell ref="B8:C8"/>
    <mergeCell ref="E8:F8"/>
    <mergeCell ref="G8:H8"/>
    <mergeCell ref="J8:K8"/>
    <mergeCell ref="B7:C7"/>
    <mergeCell ref="E7:F7"/>
    <mergeCell ref="G7:H7"/>
    <mergeCell ref="J7:K7"/>
    <mergeCell ref="B6:C6"/>
    <mergeCell ref="E6:F6"/>
    <mergeCell ref="G6:H6"/>
    <mergeCell ref="J6:K6"/>
    <mergeCell ref="B5:C5"/>
    <mergeCell ref="E5:F5"/>
    <mergeCell ref="G5:H5"/>
    <mergeCell ref="J5:K5"/>
    <mergeCell ref="B4:C4"/>
    <mergeCell ref="E4:F4"/>
    <mergeCell ref="G4:H4"/>
    <mergeCell ref="J4:K4"/>
    <mergeCell ref="B3:C3"/>
    <mergeCell ref="E3:F3"/>
    <mergeCell ref="G3:H3"/>
    <mergeCell ref="J3:K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m.bertini</cp:lastModifiedBy>
  <cp:lastPrinted>2005-11-10T10:56:48Z</cp:lastPrinted>
  <dcterms:created xsi:type="dcterms:W3CDTF">2005-11-10T10:45:29Z</dcterms:created>
  <dcterms:modified xsi:type="dcterms:W3CDTF">2011-08-25T10:00:45Z</dcterms:modified>
  <cp:category/>
  <cp:version/>
  <cp:contentType/>
  <cp:contentStatus/>
</cp:coreProperties>
</file>